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8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<sst xmlns="http://schemas.openxmlformats.org/spreadsheetml/2006/main" count="110" uniqueCount="98">
  <si>
    <t>专业</t>
  </si>
  <si>
    <t>班</t>
  </si>
  <si>
    <t>科目</t>
  </si>
  <si>
    <t>学时</t>
  </si>
  <si>
    <r>
      <t>姓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名</t>
    </r>
  </si>
  <si>
    <t>平时</t>
  </si>
  <si>
    <t>实验</t>
  </si>
  <si>
    <t>期中</t>
  </si>
  <si>
    <t>期末</t>
  </si>
  <si>
    <t>总评</t>
  </si>
  <si>
    <r>
      <t>第</t>
    </r>
    <r>
      <rPr>
        <b/>
        <sz val="18"/>
        <rFont val="Times New Roman"/>
        <family val="1"/>
      </rPr>
      <t xml:space="preserve"> 1 </t>
    </r>
    <r>
      <rPr>
        <b/>
        <sz val="18"/>
        <rFont val="宋体"/>
        <family val="0"/>
      </rPr>
      <t>学年</t>
    </r>
    <r>
      <rPr>
        <b/>
        <sz val="18"/>
        <rFont val="Times New Roman"/>
        <family val="1"/>
      </rPr>
      <t xml:space="preserve"> 2 </t>
    </r>
    <r>
      <rPr>
        <b/>
        <sz val="18"/>
        <rFont val="宋体"/>
        <family val="0"/>
      </rPr>
      <t>学期学生学习成绩报表</t>
    </r>
  </si>
  <si>
    <t>财会</t>
  </si>
  <si>
    <r>
      <t>Z98</t>
    </r>
    <r>
      <rPr>
        <sz val="9"/>
        <rFont val="楷体_GB2312"/>
        <family val="3"/>
      </rPr>
      <t>单招（</t>
    </r>
    <r>
      <rPr>
        <sz val="9"/>
        <rFont val="Times New Roman"/>
        <family val="1"/>
      </rPr>
      <t>1</t>
    </r>
    <r>
      <rPr>
        <sz val="9"/>
        <rFont val="楷体_GB2312"/>
        <family val="3"/>
      </rPr>
      <t>）</t>
    </r>
  </si>
  <si>
    <t>计算机基础及语言</t>
  </si>
  <si>
    <r>
      <t>考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试</t>
    </r>
  </si>
  <si>
    <r>
      <t>考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查</t>
    </r>
  </si>
  <si>
    <r>
      <t>均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分</t>
    </r>
  </si>
  <si>
    <r>
      <t>人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数</t>
    </r>
  </si>
  <si>
    <r>
      <t>总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分</t>
    </r>
  </si>
  <si>
    <r>
      <t>90~100</t>
    </r>
    <r>
      <rPr>
        <sz val="9"/>
        <rFont val="宋体"/>
        <family val="0"/>
      </rPr>
      <t>分</t>
    </r>
  </si>
  <si>
    <r>
      <t>80~89</t>
    </r>
    <r>
      <rPr>
        <sz val="9"/>
        <rFont val="宋体"/>
        <family val="0"/>
      </rPr>
      <t>分</t>
    </r>
  </si>
  <si>
    <r>
      <t>70~79</t>
    </r>
    <r>
      <rPr>
        <sz val="9"/>
        <rFont val="宋体"/>
        <family val="0"/>
      </rPr>
      <t>分</t>
    </r>
  </si>
  <si>
    <r>
      <t>60~69</t>
    </r>
    <r>
      <rPr>
        <sz val="9"/>
        <rFont val="宋体"/>
        <family val="0"/>
      </rPr>
      <t>分</t>
    </r>
  </si>
  <si>
    <r>
      <t>60</t>
    </r>
    <r>
      <rPr>
        <sz val="9"/>
        <rFont val="宋体"/>
        <family val="0"/>
      </rPr>
      <t>分以下</t>
    </r>
  </si>
  <si>
    <t>主讲教师</t>
  </si>
  <si>
    <t>辅导教师</t>
  </si>
  <si>
    <t>教研室主任</t>
  </si>
  <si>
    <t>系主任</t>
  </si>
  <si>
    <t>优秀</t>
  </si>
  <si>
    <t>良好</t>
  </si>
  <si>
    <t>中等</t>
  </si>
  <si>
    <t>及格</t>
  </si>
  <si>
    <t>不及格</t>
  </si>
  <si>
    <t>鲁江    1999.7.5</t>
  </si>
  <si>
    <t>姜井红</t>
  </si>
  <si>
    <t>成洪亮</t>
  </si>
  <si>
    <t>吴亚莉</t>
  </si>
  <si>
    <t>吴晓兰</t>
  </si>
  <si>
    <t>马琛华</t>
  </si>
  <si>
    <r>
      <t>徐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勇</t>
    </r>
  </si>
  <si>
    <r>
      <t>孙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惠</t>
    </r>
  </si>
  <si>
    <r>
      <t>王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美</t>
    </r>
  </si>
  <si>
    <t>张明坤</t>
  </si>
  <si>
    <t>杨万宝</t>
  </si>
  <si>
    <t>崔启霞</t>
  </si>
  <si>
    <t>王卫银</t>
  </si>
  <si>
    <t>王孝华</t>
  </si>
  <si>
    <t>杨书君</t>
  </si>
  <si>
    <t>黄爱华</t>
  </si>
  <si>
    <r>
      <t>徐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云</t>
    </r>
  </si>
  <si>
    <t>刘建霞</t>
  </si>
  <si>
    <t>张红艳</t>
  </si>
  <si>
    <t>杨晓梅</t>
  </si>
  <si>
    <t>王晓娟</t>
  </si>
  <si>
    <t>李晓红</t>
  </si>
  <si>
    <t>丁莹莹</t>
  </si>
  <si>
    <r>
      <t>蔡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斐</t>
    </r>
  </si>
  <si>
    <t>李学玉</t>
  </si>
  <si>
    <t>韩立邦</t>
  </si>
  <si>
    <t>崔美娟</t>
  </si>
  <si>
    <r>
      <t>戴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亚</t>
    </r>
  </si>
  <si>
    <t>陶建荣</t>
  </si>
  <si>
    <r>
      <t>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静</t>
    </r>
  </si>
  <si>
    <r>
      <t>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艳</t>
    </r>
  </si>
  <si>
    <t>陈莉丽</t>
  </si>
  <si>
    <t>孙得才</t>
  </si>
  <si>
    <t>学号</t>
  </si>
  <si>
    <t>学号</t>
  </si>
  <si>
    <r>
      <t>姓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名</t>
    </r>
  </si>
  <si>
    <t>平时</t>
  </si>
  <si>
    <t>实验</t>
  </si>
  <si>
    <t>期中</t>
  </si>
  <si>
    <t>期末</t>
  </si>
  <si>
    <t>总评</t>
  </si>
  <si>
    <r>
      <t>总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分</t>
    </r>
  </si>
  <si>
    <r>
      <t>人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数</t>
    </r>
  </si>
  <si>
    <r>
      <t>均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分</t>
    </r>
  </si>
  <si>
    <r>
      <t>考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试</t>
    </r>
  </si>
  <si>
    <r>
      <t>考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查</t>
    </r>
  </si>
  <si>
    <r>
      <t>90~100</t>
    </r>
    <r>
      <rPr>
        <sz val="9"/>
        <rFont val="宋体"/>
        <family val="0"/>
      </rPr>
      <t>分</t>
    </r>
  </si>
  <si>
    <t>优秀</t>
  </si>
  <si>
    <r>
      <t>80~89</t>
    </r>
    <r>
      <rPr>
        <sz val="9"/>
        <rFont val="宋体"/>
        <family val="0"/>
      </rPr>
      <t>分</t>
    </r>
  </si>
  <si>
    <t>良好</t>
  </si>
  <si>
    <r>
      <t>70~79</t>
    </r>
    <r>
      <rPr>
        <sz val="9"/>
        <rFont val="宋体"/>
        <family val="0"/>
      </rPr>
      <t>分</t>
    </r>
  </si>
  <si>
    <t>中等</t>
  </si>
  <si>
    <r>
      <t>60~69</t>
    </r>
    <r>
      <rPr>
        <sz val="9"/>
        <rFont val="宋体"/>
        <family val="0"/>
      </rPr>
      <t>分</t>
    </r>
  </si>
  <si>
    <t>及格</t>
  </si>
  <si>
    <r>
      <t>60</t>
    </r>
    <r>
      <rPr>
        <sz val="9"/>
        <rFont val="宋体"/>
        <family val="0"/>
      </rPr>
      <t>分以下</t>
    </r>
  </si>
  <si>
    <t>不及格</t>
  </si>
  <si>
    <t>主讲教师</t>
  </si>
  <si>
    <t>辅导教师</t>
  </si>
  <si>
    <t>教研室主任</t>
  </si>
  <si>
    <t>系主任</t>
  </si>
  <si>
    <t>期末</t>
  </si>
  <si>
    <t>总评</t>
  </si>
  <si>
    <t>成绩在考试后三天之内送教务处。请在课程性质任选、限选、必修上打“√”，成绩各栏按实际分数真，总评栏按各栏比例总评。</t>
  </si>
  <si>
    <t>盐城工学院     学年第一学期学生学习成绩报表</t>
  </si>
  <si>
    <r>
      <t xml:space="preserve">        </t>
    </r>
    <r>
      <rPr>
        <b/>
        <sz val="9"/>
        <rFont val="宋体"/>
        <family val="0"/>
      </rPr>
      <t>学院</t>
    </r>
    <r>
      <rPr>
        <b/>
        <u val="single"/>
        <sz val="9"/>
        <rFont val="宋体"/>
        <family val="0"/>
      </rPr>
      <t xml:space="preserve">         </t>
    </r>
    <r>
      <rPr>
        <b/>
        <sz val="9"/>
        <rFont val="宋体"/>
        <family val="0"/>
      </rPr>
      <t>班 科目</t>
    </r>
    <r>
      <rPr>
        <b/>
        <u val="single"/>
        <sz val="9"/>
        <rFont val="宋体"/>
        <family val="0"/>
      </rPr>
      <t xml:space="preserve">       </t>
    </r>
    <r>
      <rPr>
        <b/>
        <sz val="9"/>
        <rFont val="宋体"/>
        <family val="0"/>
      </rPr>
      <t>课程代码</t>
    </r>
    <r>
      <rPr>
        <b/>
        <u val="single"/>
        <sz val="9"/>
        <rFont val="宋体"/>
        <family val="0"/>
      </rPr>
      <t xml:space="preserve">         </t>
    </r>
    <r>
      <rPr>
        <b/>
        <sz val="9"/>
        <rFont val="宋体"/>
        <family val="0"/>
      </rPr>
      <t>学时数</t>
    </r>
    <r>
      <rPr>
        <b/>
        <u val="single"/>
        <sz val="9"/>
        <rFont val="宋体"/>
        <family val="0"/>
      </rPr>
      <t xml:space="preserve">       </t>
    </r>
    <r>
      <rPr>
        <b/>
        <sz val="8"/>
        <rFont val="宋体"/>
        <family val="0"/>
      </rPr>
      <t>（任选 限选  必修）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</si>
</sst>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"/>
    <numFmt numFmtId="187" formatCode="0_);[Red]\(0\)"/>
    <numFmt numFmtId="188" formatCode="0.0_ "/>
  </numFmts>
  <fonts count="14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name val="楷体_GB2312"/>
      <family val="3"/>
    </font>
    <font>
      <b/>
      <sz val="9"/>
      <name val="宋体"/>
      <family val="0"/>
    </font>
    <font>
      <b/>
      <sz val="9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9"/>
      <color indexed="10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b/>
      <u val="single"/>
      <sz val="9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4" fontId="1" fillId="0" borderId="3" xfId="0" applyNumberFormat="1" applyFont="1" applyBorder="1" applyAlignment="1">
      <alignment horizontal="center"/>
    </xf>
    <xf numFmtId="184" fontId="1" fillId="0" borderId="6" xfId="0" applyNumberFormat="1" applyFon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184" fontId="8" fillId="0" borderId="3" xfId="0" applyNumberFormat="1" applyFont="1" applyBorder="1" applyAlignment="1">
      <alignment horizontal="center"/>
    </xf>
    <xf numFmtId="184" fontId="8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4" fontId="8" fillId="0" borderId="7" xfId="0" applyNumberFormat="1" applyFont="1" applyBorder="1" applyAlignment="1">
      <alignment horizontal="center"/>
    </xf>
    <xf numFmtId="184" fontId="8" fillId="0" borderId="16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84" fontId="1" fillId="0" borderId="3" xfId="0" applyNumberFormat="1" applyFont="1" applyBorder="1" applyAlignment="1">
      <alignment horizontal="center"/>
    </xf>
    <xf numFmtId="184" fontId="1" fillId="0" borderId="4" xfId="0" applyNumberFormat="1" applyFont="1" applyBorder="1" applyAlignment="1">
      <alignment horizontal="center"/>
    </xf>
    <xf numFmtId="185" fontId="1" fillId="0" borderId="3" xfId="0" applyNumberFormat="1" applyFont="1" applyBorder="1" applyAlignment="1">
      <alignment horizontal="center"/>
    </xf>
    <xf numFmtId="185" fontId="1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/>
    </xf>
    <xf numFmtId="18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Zeros="0" tabSelected="1" workbookViewId="0" topLeftCell="A1">
      <selection activeCell="G12" sqref="G11:G12"/>
    </sheetView>
  </sheetViews>
  <sheetFormatPr defaultColWidth="9.00390625" defaultRowHeight="15.75" customHeight="1"/>
  <cols>
    <col min="1" max="1" width="8.625" style="1" customWidth="1"/>
    <col min="2" max="2" width="6.25390625" style="2" customWidth="1"/>
    <col min="3" max="3" width="3.875" style="1" customWidth="1"/>
    <col min="4" max="4" width="4.00390625" style="1" customWidth="1"/>
    <col min="5" max="5" width="3.875" style="1" customWidth="1"/>
    <col min="6" max="6" width="4.125" style="2" customWidth="1"/>
    <col min="7" max="7" width="5.625" style="1" customWidth="1"/>
    <col min="8" max="8" width="7.50390625" style="1" customWidth="1"/>
    <col min="9" max="9" width="6.375" style="1" customWidth="1"/>
    <col min="10" max="10" width="3.875" style="1" customWidth="1"/>
    <col min="11" max="11" width="4.125" style="1" customWidth="1"/>
    <col min="12" max="12" width="4.25390625" style="1" customWidth="1"/>
    <col min="13" max="13" width="4.125" style="1" customWidth="1"/>
    <col min="14" max="14" width="5.75390625" style="1" customWidth="1"/>
    <col min="15" max="16384" width="9.00390625" style="1" customWidth="1"/>
  </cols>
  <sheetData>
    <row r="1" spans="1:14" ht="39.75" customHeight="1">
      <c r="A1" s="35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customHeight="1">
      <c r="A2" s="53" t="s">
        <v>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5.25" customHeight="1"/>
    <row r="4" spans="1:14" s="28" customFormat="1" ht="15" customHeight="1">
      <c r="A4" s="69" t="s">
        <v>67</v>
      </c>
      <c r="B4" s="69" t="s">
        <v>68</v>
      </c>
      <c r="C4" s="69" t="s">
        <v>5</v>
      </c>
      <c r="D4" s="69" t="s">
        <v>70</v>
      </c>
      <c r="E4" s="69" t="s">
        <v>71</v>
      </c>
      <c r="F4" s="69" t="s">
        <v>93</v>
      </c>
      <c r="G4" s="69" t="s">
        <v>94</v>
      </c>
      <c r="H4" s="69" t="s">
        <v>67</v>
      </c>
      <c r="I4" s="69" t="s">
        <v>68</v>
      </c>
      <c r="J4" s="69" t="s">
        <v>69</v>
      </c>
      <c r="K4" s="69" t="s">
        <v>70</v>
      </c>
      <c r="L4" s="69" t="s">
        <v>71</v>
      </c>
      <c r="M4" s="69" t="s">
        <v>72</v>
      </c>
      <c r="N4" s="69" t="s">
        <v>73</v>
      </c>
    </row>
    <row r="5" spans="1:14" ht="15" customHeight="1">
      <c r="A5" s="70"/>
      <c r="B5" s="71"/>
      <c r="C5" s="71"/>
      <c r="D5" s="71"/>
      <c r="E5" s="71"/>
      <c r="F5" s="71"/>
      <c r="G5" s="71"/>
      <c r="H5" s="72"/>
      <c r="I5" s="6"/>
      <c r="J5" s="25"/>
      <c r="K5" s="6"/>
      <c r="L5" s="6"/>
      <c r="M5" s="26"/>
      <c r="N5" s="73"/>
    </row>
    <row r="6" spans="1:14" ht="15" customHeight="1">
      <c r="A6" s="29"/>
      <c r="B6" s="34"/>
      <c r="C6" s="29"/>
      <c r="D6" s="29"/>
      <c r="E6" s="29"/>
      <c r="F6" s="34"/>
      <c r="G6" s="29"/>
      <c r="H6" s="72"/>
      <c r="I6" s="6"/>
      <c r="J6" s="25"/>
      <c r="K6" s="6"/>
      <c r="L6" s="6"/>
      <c r="M6" s="6"/>
      <c r="N6" s="73"/>
    </row>
    <row r="7" spans="1:14" ht="15" customHeight="1">
      <c r="A7" s="29"/>
      <c r="B7" s="34"/>
      <c r="C7" s="29"/>
      <c r="D7" s="29"/>
      <c r="E7" s="29"/>
      <c r="F7" s="34"/>
      <c r="G7" s="29"/>
      <c r="H7" s="72"/>
      <c r="I7" s="6"/>
      <c r="J7" s="25"/>
      <c r="K7" s="6"/>
      <c r="L7" s="6"/>
      <c r="M7" s="6"/>
      <c r="N7" s="73"/>
    </row>
    <row r="8" spans="1:14" ht="15" customHeight="1">
      <c r="A8" s="29"/>
      <c r="B8" s="34"/>
      <c r="C8" s="29"/>
      <c r="D8" s="29"/>
      <c r="E8" s="29"/>
      <c r="F8" s="34"/>
      <c r="G8" s="29"/>
      <c r="H8" s="72"/>
      <c r="I8" s="6"/>
      <c r="J8" s="25"/>
      <c r="K8" s="6"/>
      <c r="L8" s="6"/>
      <c r="M8" s="6"/>
      <c r="N8" s="73"/>
    </row>
    <row r="9" spans="1:14" ht="15" customHeight="1">
      <c r="A9" s="29"/>
      <c r="B9" s="34"/>
      <c r="C9" s="29"/>
      <c r="D9" s="29"/>
      <c r="E9" s="29"/>
      <c r="F9" s="34"/>
      <c r="G9" s="29"/>
      <c r="H9" s="72"/>
      <c r="I9" s="6"/>
      <c r="J9" s="25"/>
      <c r="K9" s="6"/>
      <c r="L9" s="6"/>
      <c r="M9" s="6"/>
      <c r="N9" s="73"/>
    </row>
    <row r="10" spans="1:14" ht="15" customHeight="1">
      <c r="A10" s="29"/>
      <c r="B10" s="34"/>
      <c r="C10" s="29"/>
      <c r="D10" s="29"/>
      <c r="E10" s="29"/>
      <c r="F10" s="34"/>
      <c r="G10" s="29"/>
      <c r="H10" s="74"/>
      <c r="I10" s="6"/>
      <c r="J10" s="9"/>
      <c r="K10" s="6"/>
      <c r="L10" s="6"/>
      <c r="M10" s="6"/>
      <c r="N10" s="73"/>
    </row>
    <row r="11" spans="1:14" ht="15" customHeight="1">
      <c r="A11" s="29"/>
      <c r="B11" s="34"/>
      <c r="C11" s="29"/>
      <c r="D11" s="29"/>
      <c r="E11" s="29"/>
      <c r="F11" s="34"/>
      <c r="G11" s="29"/>
      <c r="H11" s="74"/>
      <c r="I11" s="6"/>
      <c r="J11" s="9"/>
      <c r="K11" s="6"/>
      <c r="L11" s="6"/>
      <c r="M11" s="6"/>
      <c r="N11" s="73"/>
    </row>
    <row r="12" spans="1:14" ht="15" customHeight="1">
      <c r="A12" s="29"/>
      <c r="B12" s="34"/>
      <c r="C12" s="29"/>
      <c r="D12" s="29"/>
      <c r="E12" s="29"/>
      <c r="F12" s="34"/>
      <c r="G12" s="29"/>
      <c r="H12" s="74"/>
      <c r="I12" s="6"/>
      <c r="J12" s="27"/>
      <c r="K12" s="6"/>
      <c r="L12" s="6"/>
      <c r="M12" s="6"/>
      <c r="N12" s="6">
        <f aca="true" t="shared" si="0" ref="N12:N20">0.2*J12+0.8*M12</f>
        <v>0</v>
      </c>
    </row>
    <row r="13" spans="1:14" ht="15" customHeight="1">
      <c r="A13" s="29"/>
      <c r="B13" s="34"/>
      <c r="C13" s="29"/>
      <c r="D13" s="29"/>
      <c r="E13" s="29"/>
      <c r="F13" s="34"/>
      <c r="G13" s="29"/>
      <c r="H13" s="74"/>
      <c r="I13" s="6"/>
      <c r="J13" s="27"/>
      <c r="K13" s="6"/>
      <c r="L13" s="6"/>
      <c r="M13" s="6"/>
      <c r="N13" s="6"/>
    </row>
    <row r="14" spans="1:14" ht="15" customHeight="1">
      <c r="A14" s="29"/>
      <c r="B14" s="34"/>
      <c r="C14" s="29"/>
      <c r="D14" s="29"/>
      <c r="E14" s="29"/>
      <c r="F14" s="34"/>
      <c r="G14" s="29"/>
      <c r="H14" s="9"/>
      <c r="I14" s="75"/>
      <c r="J14" s="6"/>
      <c r="K14" s="6"/>
      <c r="L14" s="6"/>
      <c r="M14" s="6"/>
      <c r="N14" s="6">
        <f t="shared" si="0"/>
        <v>0</v>
      </c>
    </row>
    <row r="15" spans="1:14" ht="15" customHeight="1">
      <c r="A15" s="29"/>
      <c r="B15" s="34"/>
      <c r="C15" s="29"/>
      <c r="D15" s="29"/>
      <c r="E15" s="29"/>
      <c r="F15" s="34"/>
      <c r="G15" s="29"/>
      <c r="H15" s="9"/>
      <c r="I15" s="6"/>
      <c r="J15" s="6"/>
      <c r="K15" s="6"/>
      <c r="L15" s="6"/>
      <c r="M15" s="6"/>
      <c r="N15" s="6">
        <f t="shared" si="0"/>
        <v>0</v>
      </c>
    </row>
    <row r="16" spans="1:14" ht="15" customHeight="1">
      <c r="A16" s="29"/>
      <c r="B16" s="34"/>
      <c r="C16" s="29"/>
      <c r="D16" s="29"/>
      <c r="E16" s="29"/>
      <c r="F16" s="34"/>
      <c r="G16" s="29"/>
      <c r="H16" s="9"/>
      <c r="I16" s="6"/>
      <c r="J16" s="6"/>
      <c r="K16" s="6"/>
      <c r="L16" s="6"/>
      <c r="M16" s="6"/>
      <c r="N16" s="6">
        <f t="shared" si="0"/>
        <v>0</v>
      </c>
    </row>
    <row r="17" spans="1:14" ht="15" customHeight="1">
      <c r="A17" s="29"/>
      <c r="B17" s="34"/>
      <c r="C17" s="29"/>
      <c r="D17" s="29"/>
      <c r="E17" s="29"/>
      <c r="F17" s="34"/>
      <c r="G17" s="29"/>
      <c r="H17" s="9"/>
      <c r="I17" s="6"/>
      <c r="J17" s="6"/>
      <c r="K17" s="6"/>
      <c r="L17" s="6"/>
      <c r="M17" s="6"/>
      <c r="N17" s="6">
        <f t="shared" si="0"/>
        <v>0</v>
      </c>
    </row>
    <row r="18" spans="1:14" ht="15" customHeight="1">
      <c r="A18" s="29"/>
      <c r="B18" s="34"/>
      <c r="C18" s="29"/>
      <c r="D18" s="29"/>
      <c r="E18" s="29"/>
      <c r="F18" s="34"/>
      <c r="G18" s="29"/>
      <c r="H18" s="9"/>
      <c r="I18" s="6"/>
      <c r="J18" s="6"/>
      <c r="K18" s="6"/>
      <c r="L18" s="6"/>
      <c r="M18" s="6"/>
      <c r="N18" s="6"/>
    </row>
    <row r="19" spans="1:14" ht="15" customHeight="1">
      <c r="A19" s="29"/>
      <c r="B19" s="34"/>
      <c r="C19" s="29"/>
      <c r="D19" s="29"/>
      <c r="E19" s="29"/>
      <c r="F19" s="34"/>
      <c r="G19" s="29"/>
      <c r="H19" s="9"/>
      <c r="I19" s="6"/>
      <c r="J19" s="6"/>
      <c r="K19" s="6"/>
      <c r="L19" s="6"/>
      <c r="M19" s="6"/>
      <c r="N19" s="6"/>
    </row>
    <row r="20" spans="1:14" ht="15" customHeight="1">
      <c r="A20" s="29"/>
      <c r="B20" s="34"/>
      <c r="C20" s="29"/>
      <c r="D20" s="29"/>
      <c r="E20" s="29"/>
      <c r="F20" s="34"/>
      <c r="G20" s="29"/>
      <c r="H20" s="9"/>
      <c r="I20" s="6"/>
      <c r="J20" s="6"/>
      <c r="K20" s="6"/>
      <c r="L20" s="6"/>
      <c r="M20" s="6"/>
      <c r="N20" s="6">
        <f t="shared" si="0"/>
        <v>0</v>
      </c>
    </row>
    <row r="21" spans="1:14" ht="15" customHeight="1">
      <c r="A21" s="29"/>
      <c r="B21" s="34"/>
      <c r="C21" s="29"/>
      <c r="D21" s="29"/>
      <c r="E21" s="29"/>
      <c r="F21" s="34"/>
      <c r="G21" s="29"/>
      <c r="H21" s="9"/>
      <c r="I21" s="6"/>
      <c r="J21" s="6"/>
      <c r="K21" s="6"/>
      <c r="L21" s="6"/>
      <c r="M21" s="6"/>
      <c r="N21" s="6"/>
    </row>
    <row r="22" spans="1:14" ht="15" customHeight="1">
      <c r="A22" s="29"/>
      <c r="B22" s="34"/>
      <c r="C22" s="29"/>
      <c r="D22" s="29"/>
      <c r="E22" s="29"/>
      <c r="F22" s="34"/>
      <c r="G22" s="29"/>
      <c r="H22" s="9"/>
      <c r="I22" s="6"/>
      <c r="J22" s="6"/>
      <c r="K22" s="6"/>
      <c r="L22" s="6"/>
      <c r="M22" s="6"/>
      <c r="N22" s="6"/>
    </row>
    <row r="23" spans="1:14" ht="15" customHeight="1">
      <c r="A23" s="29"/>
      <c r="B23" s="34"/>
      <c r="C23" s="29"/>
      <c r="D23" s="29"/>
      <c r="E23" s="29"/>
      <c r="F23" s="34"/>
      <c r="G23" s="29"/>
      <c r="H23" s="9"/>
      <c r="I23" s="6"/>
      <c r="J23" s="6"/>
      <c r="K23" s="6"/>
      <c r="L23" s="6"/>
      <c r="M23" s="6"/>
      <c r="N23" s="6"/>
    </row>
    <row r="24" spans="1:14" ht="15" customHeight="1">
      <c r="A24" s="29"/>
      <c r="B24" s="34"/>
      <c r="C24" s="29"/>
      <c r="D24" s="29"/>
      <c r="E24" s="29"/>
      <c r="F24" s="34"/>
      <c r="G24" s="29"/>
      <c r="H24" s="9"/>
      <c r="I24" s="6"/>
      <c r="J24" s="6"/>
      <c r="K24" s="6"/>
      <c r="L24" s="6"/>
      <c r="M24" s="6"/>
      <c r="N24" s="6"/>
    </row>
    <row r="25" spans="1:14" ht="15" customHeight="1">
      <c r="A25" s="29"/>
      <c r="B25" s="34"/>
      <c r="C25" s="29"/>
      <c r="D25" s="29"/>
      <c r="E25" s="29"/>
      <c r="F25" s="34"/>
      <c r="G25" s="29"/>
      <c r="H25" s="39" t="s">
        <v>74</v>
      </c>
      <c r="I25" s="39"/>
      <c r="J25" s="49"/>
      <c r="K25" s="49"/>
      <c r="L25" s="49"/>
      <c r="M25" s="49"/>
      <c r="N25" s="49"/>
    </row>
    <row r="26" spans="1:14" ht="15" customHeight="1">
      <c r="A26" s="76"/>
      <c r="B26" s="6"/>
      <c r="C26" s="25"/>
      <c r="D26" s="9"/>
      <c r="E26" s="9"/>
      <c r="F26" s="9"/>
      <c r="G26" s="9"/>
      <c r="H26" s="39" t="s">
        <v>75</v>
      </c>
      <c r="I26" s="39"/>
      <c r="J26" s="49"/>
      <c r="K26" s="39"/>
      <c r="L26" s="39"/>
      <c r="M26" s="39"/>
      <c r="N26" s="39"/>
    </row>
    <row r="27" spans="1:14" ht="15" customHeight="1">
      <c r="A27" s="76"/>
      <c r="B27" s="6"/>
      <c r="C27" s="25"/>
      <c r="D27" s="9"/>
      <c r="E27" s="9"/>
      <c r="F27" s="9"/>
      <c r="G27" s="9"/>
      <c r="H27" s="39" t="s">
        <v>76</v>
      </c>
      <c r="I27" s="39"/>
      <c r="J27" s="51"/>
      <c r="K27" s="51"/>
      <c r="L27" s="51"/>
      <c r="M27" s="51"/>
      <c r="N27" s="51"/>
    </row>
    <row r="28" spans="1:14" ht="15" customHeight="1">
      <c r="A28" s="76"/>
      <c r="B28" s="6"/>
      <c r="C28" s="25"/>
      <c r="D28" s="9"/>
      <c r="E28" s="9"/>
      <c r="F28" s="9"/>
      <c r="G28" s="9"/>
      <c r="H28" s="39" t="s">
        <v>77</v>
      </c>
      <c r="I28" s="39"/>
      <c r="J28" s="39"/>
      <c r="K28" s="39"/>
      <c r="L28" s="39" t="s">
        <v>78</v>
      </c>
      <c r="M28" s="39"/>
      <c r="N28" s="39"/>
    </row>
    <row r="29" spans="1:14" ht="15" customHeight="1">
      <c r="A29" s="76"/>
      <c r="B29" s="6"/>
      <c r="C29" s="25"/>
      <c r="D29" s="9"/>
      <c r="E29" s="9"/>
      <c r="F29" s="9"/>
      <c r="G29" s="9"/>
      <c r="H29" s="77" t="s">
        <v>79</v>
      </c>
      <c r="I29" s="77"/>
      <c r="J29" s="77"/>
      <c r="K29" s="9"/>
      <c r="L29" s="39" t="s">
        <v>80</v>
      </c>
      <c r="M29" s="39"/>
      <c r="N29" s="6"/>
    </row>
    <row r="30" spans="1:14" ht="15" customHeight="1">
      <c r="A30" s="76"/>
      <c r="B30" s="6"/>
      <c r="C30" s="25"/>
      <c r="D30" s="9"/>
      <c r="E30" s="9"/>
      <c r="F30" s="9"/>
      <c r="G30" s="9"/>
      <c r="H30" s="77" t="s">
        <v>81</v>
      </c>
      <c r="I30" s="77"/>
      <c r="J30" s="77"/>
      <c r="K30" s="9"/>
      <c r="L30" s="39" t="s">
        <v>82</v>
      </c>
      <c r="M30" s="39"/>
      <c r="N30" s="6"/>
    </row>
    <row r="31" spans="1:14" ht="15" customHeight="1">
      <c r="A31" s="76"/>
      <c r="B31" s="6"/>
      <c r="C31" s="25"/>
      <c r="D31" s="9"/>
      <c r="E31" s="9"/>
      <c r="F31" s="9"/>
      <c r="G31" s="9"/>
      <c r="H31" s="78" t="s">
        <v>83</v>
      </c>
      <c r="I31" s="78"/>
      <c r="J31" s="78"/>
      <c r="K31" s="9"/>
      <c r="L31" s="39" t="s">
        <v>84</v>
      </c>
      <c r="M31" s="39"/>
      <c r="N31" s="6"/>
    </row>
    <row r="32" spans="1:14" ht="15" customHeight="1">
      <c r="A32" s="76"/>
      <c r="B32" s="6"/>
      <c r="C32" s="25"/>
      <c r="D32" s="9"/>
      <c r="E32" s="9"/>
      <c r="F32" s="9"/>
      <c r="G32" s="9"/>
      <c r="H32" s="78" t="s">
        <v>85</v>
      </c>
      <c r="I32" s="78"/>
      <c r="J32" s="78"/>
      <c r="K32" s="9"/>
      <c r="L32" s="39" t="s">
        <v>86</v>
      </c>
      <c r="M32" s="39"/>
      <c r="N32" s="6"/>
    </row>
    <row r="33" spans="1:14" ht="15" customHeight="1">
      <c r="A33" s="76"/>
      <c r="B33" s="6"/>
      <c r="C33" s="25"/>
      <c r="D33" s="9"/>
      <c r="E33" s="9"/>
      <c r="F33" s="9"/>
      <c r="G33" s="9"/>
      <c r="H33" s="78" t="s">
        <v>87</v>
      </c>
      <c r="I33" s="78"/>
      <c r="J33" s="78"/>
      <c r="K33" s="9"/>
      <c r="L33" s="39" t="s">
        <v>88</v>
      </c>
      <c r="M33" s="39"/>
      <c r="N33" s="6"/>
    </row>
    <row r="34" spans="1:14" ht="15" customHeight="1">
      <c r="A34" s="76"/>
      <c r="B34" s="6"/>
      <c r="C34" s="25"/>
      <c r="D34" s="9"/>
      <c r="E34" s="9"/>
      <c r="F34" s="9"/>
      <c r="G34" s="9"/>
      <c r="H34" s="79" t="s">
        <v>89</v>
      </c>
      <c r="I34" s="79"/>
      <c r="J34" s="36"/>
      <c r="K34" s="36"/>
      <c r="L34" s="36"/>
      <c r="M34" s="36"/>
      <c r="N34" s="36"/>
    </row>
    <row r="35" spans="1:14" ht="15" customHeight="1">
      <c r="A35" s="76"/>
      <c r="B35" s="6"/>
      <c r="C35" s="25"/>
      <c r="D35" s="9"/>
      <c r="E35" s="9"/>
      <c r="F35" s="9"/>
      <c r="G35" s="9"/>
      <c r="H35" s="79"/>
      <c r="I35" s="79"/>
      <c r="J35" s="36"/>
      <c r="K35" s="36"/>
      <c r="L35" s="36"/>
      <c r="M35" s="36"/>
      <c r="N35" s="36"/>
    </row>
    <row r="36" spans="1:14" ht="15" customHeight="1">
      <c r="A36" s="76"/>
      <c r="B36" s="6"/>
      <c r="C36" s="25"/>
      <c r="D36" s="9"/>
      <c r="E36" s="9"/>
      <c r="F36" s="9"/>
      <c r="G36" s="9"/>
      <c r="H36" s="79" t="s">
        <v>90</v>
      </c>
      <c r="I36" s="79"/>
      <c r="J36" s="36"/>
      <c r="K36" s="36"/>
      <c r="L36" s="36"/>
      <c r="M36" s="36"/>
      <c r="N36" s="36"/>
    </row>
    <row r="37" spans="1:14" ht="15" customHeight="1">
      <c r="A37" s="76"/>
      <c r="B37" s="6"/>
      <c r="C37" s="25"/>
      <c r="D37" s="9"/>
      <c r="E37" s="9"/>
      <c r="F37" s="9"/>
      <c r="G37" s="9"/>
      <c r="H37" s="79"/>
      <c r="I37" s="79"/>
      <c r="J37" s="36"/>
      <c r="K37" s="36"/>
      <c r="L37" s="36"/>
      <c r="M37" s="36"/>
      <c r="N37" s="36"/>
    </row>
    <row r="38" spans="1:14" ht="15" customHeight="1">
      <c r="A38" s="76"/>
      <c r="B38" s="6"/>
      <c r="C38" s="25"/>
      <c r="D38" s="9"/>
      <c r="E38" s="9"/>
      <c r="F38" s="9"/>
      <c r="G38" s="9"/>
      <c r="H38" s="79" t="s">
        <v>91</v>
      </c>
      <c r="I38" s="79"/>
      <c r="J38" s="36"/>
      <c r="K38" s="36"/>
      <c r="L38" s="36"/>
      <c r="M38" s="36"/>
      <c r="N38" s="36"/>
    </row>
    <row r="39" spans="1:14" ht="15" customHeight="1">
      <c r="A39" s="76"/>
      <c r="B39" s="6"/>
      <c r="C39" s="25"/>
      <c r="D39" s="9"/>
      <c r="E39" s="9"/>
      <c r="F39" s="12"/>
      <c r="G39" s="12"/>
      <c r="H39" s="79"/>
      <c r="I39" s="79"/>
      <c r="J39" s="36"/>
      <c r="K39" s="36"/>
      <c r="L39" s="36"/>
      <c r="M39" s="36"/>
      <c r="N39" s="36"/>
    </row>
    <row r="40" spans="1:14" ht="15" customHeight="1">
      <c r="A40" s="76"/>
      <c r="B40" s="6"/>
      <c r="C40" s="25"/>
      <c r="D40" s="6"/>
      <c r="E40" s="9"/>
      <c r="F40" s="9"/>
      <c r="G40" s="9"/>
      <c r="H40" s="79" t="s">
        <v>92</v>
      </c>
      <c r="I40" s="79"/>
      <c r="J40" s="36"/>
      <c r="K40" s="36"/>
      <c r="L40" s="36"/>
      <c r="M40" s="36"/>
      <c r="N40" s="36"/>
    </row>
    <row r="41" spans="1:14" ht="15" customHeight="1">
      <c r="A41" s="72"/>
      <c r="B41" s="6"/>
      <c r="C41" s="25"/>
      <c r="D41" s="9"/>
      <c r="E41" s="9"/>
      <c r="F41" s="9"/>
      <c r="G41" s="9"/>
      <c r="H41" s="79"/>
      <c r="I41" s="79"/>
      <c r="J41" s="36"/>
      <c r="K41" s="36"/>
      <c r="L41" s="36"/>
      <c r="M41" s="36"/>
      <c r="N41" s="36"/>
    </row>
    <row r="42" spans="1:14" ht="27" customHeight="1">
      <c r="A42" s="80" t="s">
        <v>95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</sheetData>
  <mergeCells count="28">
    <mergeCell ref="A42:N42"/>
    <mergeCell ref="A2:N2"/>
    <mergeCell ref="H34:I35"/>
    <mergeCell ref="H36:I37"/>
    <mergeCell ref="H30:J30"/>
    <mergeCell ref="H31:J31"/>
    <mergeCell ref="H32:J32"/>
    <mergeCell ref="H33:J33"/>
    <mergeCell ref="L30:M30"/>
    <mergeCell ref="L31:M31"/>
    <mergeCell ref="L32:M32"/>
    <mergeCell ref="J34:N37"/>
    <mergeCell ref="J25:N25"/>
    <mergeCell ref="J26:N26"/>
    <mergeCell ref="J27:N27"/>
    <mergeCell ref="H28:K28"/>
    <mergeCell ref="H26:I26"/>
    <mergeCell ref="H27:I27"/>
    <mergeCell ref="A1:N1"/>
    <mergeCell ref="J40:N41"/>
    <mergeCell ref="J38:N39"/>
    <mergeCell ref="H38:I39"/>
    <mergeCell ref="H40:I41"/>
    <mergeCell ref="L33:M33"/>
    <mergeCell ref="H25:I25"/>
    <mergeCell ref="L29:M29"/>
    <mergeCell ref="L28:N28"/>
    <mergeCell ref="H29:J29"/>
  </mergeCells>
  <printOptions horizontalCentered="1"/>
  <pageMargins left="0.1968503937007874" right="0.1968503937007874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workbookViewId="0" topLeftCell="A4">
      <selection activeCell="J31" sqref="J31:N32"/>
    </sheetView>
  </sheetViews>
  <sheetFormatPr defaultColWidth="9.00390625" defaultRowHeight="15.75" customHeight="1"/>
  <cols>
    <col min="1" max="1" width="3.625" style="1" customWidth="1"/>
    <col min="2" max="2" width="5.875" style="1" customWidth="1"/>
    <col min="3" max="7" width="5.625" style="1" customWidth="1"/>
    <col min="8" max="8" width="4.25390625" style="1" customWidth="1"/>
    <col min="9" max="9" width="6.50390625" style="1" customWidth="1"/>
    <col min="10" max="14" width="5.625" style="1" customWidth="1"/>
    <col min="15" max="16384" width="9.00390625" style="1" customWidth="1"/>
  </cols>
  <sheetData>
    <row r="1" spans="2:14" ht="39.75" customHeight="1">
      <c r="B1" s="35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ht="15.75" customHeight="1">
      <c r="B2" s="67" t="s">
        <v>11</v>
      </c>
      <c r="C2" s="67"/>
      <c r="D2" s="1" t="s">
        <v>0</v>
      </c>
      <c r="E2" s="68" t="s">
        <v>12</v>
      </c>
      <c r="F2" s="67"/>
      <c r="G2" s="1" t="s">
        <v>1</v>
      </c>
      <c r="I2" s="3" t="s">
        <v>2</v>
      </c>
      <c r="J2" s="67" t="s">
        <v>13</v>
      </c>
      <c r="K2" s="67"/>
      <c r="L2" s="67"/>
      <c r="M2" s="3" t="s">
        <v>3</v>
      </c>
      <c r="N2" s="4">
        <v>64</v>
      </c>
    </row>
    <row r="3" ht="5.25" customHeight="1" thickBot="1"/>
    <row r="4" spans="1:14" s="2" customFormat="1" ht="15.75" customHeight="1">
      <c r="A4" s="22" t="s">
        <v>66</v>
      </c>
      <c r="B4" s="1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15" t="s">
        <v>9</v>
      </c>
      <c r="H4" s="18" t="s">
        <v>66</v>
      </c>
      <c r="I4" s="16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8" t="s">
        <v>9</v>
      </c>
    </row>
    <row r="5" spans="1:14" ht="15.75" customHeight="1">
      <c r="A5" s="20">
        <v>1</v>
      </c>
      <c r="B5" s="17" t="s">
        <v>34</v>
      </c>
      <c r="C5" s="9">
        <v>75</v>
      </c>
      <c r="D5" s="9"/>
      <c r="E5" s="9"/>
      <c r="F5" s="9">
        <v>73</v>
      </c>
      <c r="G5" s="10">
        <f>0.2*C5+0.8*F5</f>
        <v>73.4</v>
      </c>
      <c r="H5" s="19">
        <v>31</v>
      </c>
      <c r="I5" s="17" t="s">
        <v>64</v>
      </c>
      <c r="J5" s="6">
        <v>65</v>
      </c>
      <c r="K5" s="6"/>
      <c r="L5" s="6"/>
      <c r="M5" s="6">
        <v>64</v>
      </c>
      <c r="N5" s="14">
        <f>0.2*J5+0.8*M5</f>
        <v>64.2</v>
      </c>
    </row>
    <row r="6" spans="1:14" ht="15.75" customHeight="1">
      <c r="A6" s="20">
        <v>2</v>
      </c>
      <c r="B6" s="17" t="s">
        <v>35</v>
      </c>
      <c r="C6" s="9">
        <v>70</v>
      </c>
      <c r="D6" s="9"/>
      <c r="E6" s="9"/>
      <c r="F6" s="9">
        <v>68</v>
      </c>
      <c r="G6" s="10">
        <f aca="true" t="shared" si="0" ref="G6:G34">0.2*C6+0.8*F6</f>
        <v>68.4</v>
      </c>
      <c r="H6" s="19">
        <v>32</v>
      </c>
      <c r="I6" s="17" t="s">
        <v>65</v>
      </c>
      <c r="J6" s="6">
        <v>75</v>
      </c>
      <c r="K6" s="6"/>
      <c r="L6" s="6"/>
      <c r="M6" s="6">
        <v>73</v>
      </c>
      <c r="N6" s="14">
        <f aca="true" t="shared" si="1" ref="N6:N17">0.2*J6+0.8*M6</f>
        <v>73.4</v>
      </c>
    </row>
    <row r="7" spans="1:14" ht="15.75" customHeight="1">
      <c r="A7" s="20">
        <v>3</v>
      </c>
      <c r="B7" s="17" t="s">
        <v>36</v>
      </c>
      <c r="C7" s="9">
        <v>65</v>
      </c>
      <c r="D7" s="9"/>
      <c r="E7" s="9"/>
      <c r="F7" s="9">
        <v>60</v>
      </c>
      <c r="G7" s="10">
        <f t="shared" si="0"/>
        <v>61</v>
      </c>
      <c r="H7" s="19"/>
      <c r="I7" s="17"/>
      <c r="J7" s="6"/>
      <c r="K7" s="6"/>
      <c r="L7" s="6"/>
      <c r="M7" s="6"/>
      <c r="N7" s="14">
        <f t="shared" si="1"/>
        <v>0</v>
      </c>
    </row>
    <row r="8" spans="1:14" ht="15.75" customHeight="1">
      <c r="A8" s="20">
        <v>4</v>
      </c>
      <c r="B8" s="17" t="s">
        <v>37</v>
      </c>
      <c r="C8" s="9">
        <v>75</v>
      </c>
      <c r="D8" s="9"/>
      <c r="E8" s="9"/>
      <c r="F8" s="9">
        <v>72</v>
      </c>
      <c r="G8" s="10">
        <f t="shared" si="0"/>
        <v>72.6</v>
      </c>
      <c r="H8" s="19"/>
      <c r="I8" s="17"/>
      <c r="J8" s="6"/>
      <c r="K8" s="6"/>
      <c r="L8" s="6"/>
      <c r="M8" s="6"/>
      <c r="N8" s="14">
        <f t="shared" si="1"/>
        <v>0</v>
      </c>
    </row>
    <row r="9" spans="1:14" ht="15.75" customHeight="1">
      <c r="A9" s="20">
        <v>5</v>
      </c>
      <c r="B9" s="17" t="s">
        <v>38</v>
      </c>
      <c r="C9" s="9">
        <v>65</v>
      </c>
      <c r="D9" s="9"/>
      <c r="E9" s="9"/>
      <c r="F9" s="9">
        <v>62</v>
      </c>
      <c r="G9" s="10">
        <f t="shared" si="0"/>
        <v>62.6</v>
      </c>
      <c r="H9" s="19"/>
      <c r="I9" s="17"/>
      <c r="J9" s="6"/>
      <c r="K9" s="6"/>
      <c r="L9" s="6"/>
      <c r="M9" s="6"/>
      <c r="N9" s="14">
        <f t="shared" si="1"/>
        <v>0</v>
      </c>
    </row>
    <row r="10" spans="1:14" ht="15.75" customHeight="1">
      <c r="A10" s="20">
        <v>6</v>
      </c>
      <c r="B10" s="17" t="s">
        <v>39</v>
      </c>
      <c r="C10" s="9">
        <v>75</v>
      </c>
      <c r="D10" s="9"/>
      <c r="E10" s="9"/>
      <c r="F10" s="9">
        <v>72</v>
      </c>
      <c r="G10" s="10">
        <f t="shared" si="0"/>
        <v>72.6</v>
      </c>
      <c r="H10" s="19"/>
      <c r="I10" s="17"/>
      <c r="J10" s="6"/>
      <c r="K10" s="6"/>
      <c r="L10" s="6"/>
      <c r="M10" s="6"/>
      <c r="N10" s="14">
        <f t="shared" si="1"/>
        <v>0</v>
      </c>
    </row>
    <row r="11" spans="1:14" ht="15.75" customHeight="1">
      <c r="A11" s="20">
        <v>7</v>
      </c>
      <c r="B11" s="17" t="s">
        <v>40</v>
      </c>
      <c r="C11" s="9">
        <v>60</v>
      </c>
      <c r="D11" s="9"/>
      <c r="E11" s="9"/>
      <c r="F11" s="12">
        <v>40</v>
      </c>
      <c r="G11" s="13">
        <f t="shared" si="0"/>
        <v>44</v>
      </c>
      <c r="H11" s="19"/>
      <c r="I11" s="17"/>
      <c r="J11" s="6"/>
      <c r="K11" s="6"/>
      <c r="L11" s="6"/>
      <c r="M11" s="6"/>
      <c r="N11" s="14">
        <f t="shared" si="1"/>
        <v>0</v>
      </c>
    </row>
    <row r="12" spans="1:14" ht="15.75" customHeight="1">
      <c r="A12" s="20">
        <v>8</v>
      </c>
      <c r="B12" s="17" t="s">
        <v>41</v>
      </c>
      <c r="C12" s="9">
        <v>75</v>
      </c>
      <c r="D12" s="9"/>
      <c r="E12" s="9"/>
      <c r="F12" s="9">
        <v>71</v>
      </c>
      <c r="G12" s="10">
        <f t="shared" si="0"/>
        <v>71.80000000000001</v>
      </c>
      <c r="H12" s="19"/>
      <c r="I12" s="17"/>
      <c r="J12" s="6"/>
      <c r="K12" s="6"/>
      <c r="L12" s="6"/>
      <c r="M12" s="6"/>
      <c r="N12" s="14">
        <f t="shared" si="1"/>
        <v>0</v>
      </c>
    </row>
    <row r="13" spans="1:14" ht="15.75" customHeight="1">
      <c r="A13" s="20">
        <v>9</v>
      </c>
      <c r="B13" s="17" t="s">
        <v>42</v>
      </c>
      <c r="C13" s="9">
        <v>65</v>
      </c>
      <c r="D13" s="9"/>
      <c r="E13" s="9"/>
      <c r="F13" s="9">
        <v>60</v>
      </c>
      <c r="G13" s="10">
        <f t="shared" si="0"/>
        <v>61</v>
      </c>
      <c r="H13" s="19"/>
      <c r="I13" s="17"/>
      <c r="J13" s="6"/>
      <c r="K13" s="6"/>
      <c r="L13" s="6"/>
      <c r="M13" s="6"/>
      <c r="N13" s="14">
        <f t="shared" si="1"/>
        <v>0</v>
      </c>
    </row>
    <row r="14" spans="1:14" ht="15.75" customHeight="1">
      <c r="A14" s="20">
        <v>10</v>
      </c>
      <c r="B14" s="17" t="s">
        <v>43</v>
      </c>
      <c r="C14" s="9">
        <v>85</v>
      </c>
      <c r="D14" s="9"/>
      <c r="E14" s="9"/>
      <c r="F14" s="9">
        <v>83</v>
      </c>
      <c r="G14" s="10">
        <f t="shared" si="0"/>
        <v>83.4</v>
      </c>
      <c r="H14" s="19"/>
      <c r="I14" s="17"/>
      <c r="J14" s="6"/>
      <c r="K14" s="6"/>
      <c r="L14" s="6"/>
      <c r="M14" s="6"/>
      <c r="N14" s="14">
        <f t="shared" si="1"/>
        <v>0</v>
      </c>
    </row>
    <row r="15" spans="1:14" ht="15.75" customHeight="1">
      <c r="A15" s="20">
        <v>11</v>
      </c>
      <c r="B15" s="17" t="s">
        <v>44</v>
      </c>
      <c r="C15" s="9">
        <v>66</v>
      </c>
      <c r="D15" s="9"/>
      <c r="E15" s="9"/>
      <c r="F15" s="9">
        <v>66</v>
      </c>
      <c r="G15" s="10">
        <f t="shared" si="0"/>
        <v>66</v>
      </c>
      <c r="H15" s="19"/>
      <c r="I15" s="17"/>
      <c r="J15" s="6"/>
      <c r="K15" s="6"/>
      <c r="L15" s="6"/>
      <c r="M15" s="6"/>
      <c r="N15" s="14">
        <f t="shared" si="1"/>
        <v>0</v>
      </c>
    </row>
    <row r="16" spans="1:14" ht="15.75" customHeight="1">
      <c r="A16" s="20">
        <v>12</v>
      </c>
      <c r="B16" s="17" t="s">
        <v>45</v>
      </c>
      <c r="C16" s="9">
        <v>90</v>
      </c>
      <c r="D16" s="9"/>
      <c r="E16" s="9"/>
      <c r="F16" s="9">
        <v>85</v>
      </c>
      <c r="G16" s="10">
        <f t="shared" si="0"/>
        <v>86</v>
      </c>
      <c r="H16" s="19"/>
      <c r="I16" s="17"/>
      <c r="J16" s="6"/>
      <c r="K16" s="6"/>
      <c r="L16" s="6"/>
      <c r="M16" s="6"/>
      <c r="N16" s="14">
        <f t="shared" si="1"/>
        <v>0</v>
      </c>
    </row>
    <row r="17" spans="1:14" ht="15.75" customHeight="1">
      <c r="A17" s="20">
        <v>13</v>
      </c>
      <c r="B17" s="17" t="s">
        <v>46</v>
      </c>
      <c r="C17" s="9">
        <v>80</v>
      </c>
      <c r="D17" s="9"/>
      <c r="E17" s="9"/>
      <c r="F17" s="9">
        <v>76</v>
      </c>
      <c r="G17" s="10">
        <f t="shared" si="0"/>
        <v>76.80000000000001</v>
      </c>
      <c r="H17" s="19"/>
      <c r="I17" s="17"/>
      <c r="J17" s="6"/>
      <c r="K17" s="6"/>
      <c r="L17" s="6"/>
      <c r="M17" s="6"/>
      <c r="N17" s="14">
        <f t="shared" si="1"/>
        <v>0</v>
      </c>
    </row>
    <row r="18" spans="1:14" ht="15.75" customHeight="1">
      <c r="A18" s="20">
        <v>14</v>
      </c>
      <c r="B18" s="17" t="s">
        <v>47</v>
      </c>
      <c r="C18" s="9">
        <v>70</v>
      </c>
      <c r="D18" s="9"/>
      <c r="E18" s="9"/>
      <c r="F18" s="9">
        <v>68</v>
      </c>
      <c r="G18" s="10">
        <f t="shared" si="0"/>
        <v>68.4</v>
      </c>
      <c r="H18" s="61" t="s">
        <v>18</v>
      </c>
      <c r="I18" s="32"/>
      <c r="J18" s="49">
        <f>SUM(G5:G34)+SUM(N5:N17)</f>
        <v>2114.0000000000005</v>
      </c>
      <c r="K18" s="49"/>
      <c r="L18" s="49"/>
      <c r="M18" s="49"/>
      <c r="N18" s="50"/>
    </row>
    <row r="19" spans="1:14" ht="15.75" customHeight="1">
      <c r="A19" s="20">
        <v>15</v>
      </c>
      <c r="B19" s="17" t="s">
        <v>48</v>
      </c>
      <c r="C19" s="9">
        <v>70</v>
      </c>
      <c r="D19" s="9"/>
      <c r="E19" s="9"/>
      <c r="F19" s="9">
        <v>68</v>
      </c>
      <c r="G19" s="10">
        <f t="shared" si="0"/>
        <v>68.4</v>
      </c>
      <c r="H19" s="61" t="s">
        <v>17</v>
      </c>
      <c r="I19" s="32"/>
      <c r="J19" s="49">
        <f>COUNTIF(G5:G34,"&gt;0")+COUNTIF(N5:N17,"&gt;0")</f>
        <v>32</v>
      </c>
      <c r="K19" s="39"/>
      <c r="L19" s="39"/>
      <c r="M19" s="39"/>
      <c r="N19" s="40"/>
    </row>
    <row r="20" spans="1:14" ht="15.75" customHeight="1">
      <c r="A20" s="20">
        <v>16</v>
      </c>
      <c r="B20" s="17" t="s">
        <v>49</v>
      </c>
      <c r="C20" s="9">
        <v>70</v>
      </c>
      <c r="D20" s="9"/>
      <c r="E20" s="9"/>
      <c r="F20" s="12">
        <v>58</v>
      </c>
      <c r="G20" s="10">
        <f t="shared" si="0"/>
        <v>60.400000000000006</v>
      </c>
      <c r="H20" s="61" t="s">
        <v>16</v>
      </c>
      <c r="I20" s="32"/>
      <c r="J20" s="51">
        <f>IF(J19&gt;0,J18/J19,0)</f>
        <v>66.06250000000001</v>
      </c>
      <c r="K20" s="51"/>
      <c r="L20" s="51"/>
      <c r="M20" s="51"/>
      <c r="N20" s="52"/>
    </row>
    <row r="21" spans="1:14" ht="15.75" customHeight="1">
      <c r="A21" s="20">
        <v>17</v>
      </c>
      <c r="B21" s="17" t="s">
        <v>50</v>
      </c>
      <c r="C21" s="9">
        <v>60</v>
      </c>
      <c r="D21" s="9"/>
      <c r="E21" s="9"/>
      <c r="F21" s="12">
        <v>43</v>
      </c>
      <c r="G21" s="13">
        <f t="shared" si="0"/>
        <v>46.4</v>
      </c>
      <c r="H21" s="61" t="s">
        <v>14</v>
      </c>
      <c r="I21" s="33"/>
      <c r="J21" s="33"/>
      <c r="K21" s="32"/>
      <c r="L21" s="39" t="s">
        <v>15</v>
      </c>
      <c r="M21" s="39"/>
      <c r="N21" s="40"/>
    </row>
    <row r="22" spans="1:14" ht="15.75" customHeight="1">
      <c r="A22" s="20">
        <v>18</v>
      </c>
      <c r="B22" s="17" t="s">
        <v>51</v>
      </c>
      <c r="C22" s="9">
        <v>60</v>
      </c>
      <c r="D22" s="9"/>
      <c r="E22" s="9"/>
      <c r="F22" s="12">
        <v>47</v>
      </c>
      <c r="G22" s="13">
        <f>0.2*C22+0.8*F22</f>
        <v>49.6</v>
      </c>
      <c r="H22" s="62" t="s">
        <v>19</v>
      </c>
      <c r="I22" s="41"/>
      <c r="J22" s="42"/>
      <c r="K22" s="9">
        <f>COUNTIF(G5:G34,"&gt;89")+COUNTIF(N5:N17,"&gt;89")</f>
        <v>0</v>
      </c>
      <c r="L22" s="31" t="s">
        <v>28</v>
      </c>
      <c r="M22" s="33"/>
      <c r="N22" s="7"/>
    </row>
    <row r="23" spans="1:14" ht="15.75" customHeight="1">
      <c r="A23" s="20">
        <v>19</v>
      </c>
      <c r="B23" s="17" t="s">
        <v>52</v>
      </c>
      <c r="C23" s="9">
        <v>75</v>
      </c>
      <c r="D23" s="9"/>
      <c r="E23" s="9"/>
      <c r="F23" s="12">
        <v>56</v>
      </c>
      <c r="G23" s="10">
        <f t="shared" si="0"/>
        <v>59.800000000000004</v>
      </c>
      <c r="H23" s="62" t="s">
        <v>20</v>
      </c>
      <c r="I23" s="41"/>
      <c r="J23" s="42"/>
      <c r="K23" s="9">
        <f>COUNTIF(G5:G34,"&gt;79")+COUNTIF(N5:N17,"&gt;79")-K22</f>
        <v>4</v>
      </c>
      <c r="L23" s="31" t="s">
        <v>29</v>
      </c>
      <c r="M23" s="33"/>
      <c r="N23" s="7"/>
    </row>
    <row r="24" spans="1:14" ht="15.75" customHeight="1">
      <c r="A24" s="20">
        <v>20</v>
      </c>
      <c r="B24" s="17" t="s">
        <v>53</v>
      </c>
      <c r="C24" s="9">
        <v>70</v>
      </c>
      <c r="D24" s="9"/>
      <c r="E24" s="9"/>
      <c r="F24" s="12">
        <v>57</v>
      </c>
      <c r="G24" s="10">
        <f t="shared" si="0"/>
        <v>59.6</v>
      </c>
      <c r="H24" s="63" t="s">
        <v>21</v>
      </c>
      <c r="I24" s="54"/>
      <c r="J24" s="55"/>
      <c r="K24" s="9">
        <f>COUNTIF(G5:G34,"&gt;69")+COUNTIF(N5:N17,"&gt;69")-SUM(K22:K23)</f>
        <v>8</v>
      </c>
      <c r="L24" s="31" t="s">
        <v>30</v>
      </c>
      <c r="M24" s="33"/>
      <c r="N24" s="7"/>
    </row>
    <row r="25" spans="1:14" ht="15.75" customHeight="1">
      <c r="A25" s="20">
        <v>21</v>
      </c>
      <c r="B25" s="17" t="s">
        <v>54</v>
      </c>
      <c r="C25" s="9">
        <v>70</v>
      </c>
      <c r="D25" s="9"/>
      <c r="E25" s="9"/>
      <c r="F25" s="9">
        <v>65</v>
      </c>
      <c r="G25" s="10">
        <f t="shared" si="0"/>
        <v>66</v>
      </c>
      <c r="H25" s="63" t="s">
        <v>22</v>
      </c>
      <c r="I25" s="54"/>
      <c r="J25" s="55"/>
      <c r="K25" s="9">
        <f>COUNTIF(G5:G34,"&gt;59")+COUNTIF(N5:N17,"&gt;59")-SUM(K22:K24)</f>
        <v>14</v>
      </c>
      <c r="L25" s="31" t="s">
        <v>31</v>
      </c>
      <c r="M25" s="33"/>
      <c r="N25" s="7"/>
    </row>
    <row r="26" spans="1:14" ht="15.75" customHeight="1">
      <c r="A26" s="20">
        <v>22</v>
      </c>
      <c r="B26" s="17" t="s">
        <v>55</v>
      </c>
      <c r="C26" s="9">
        <v>70</v>
      </c>
      <c r="D26" s="9"/>
      <c r="E26" s="9"/>
      <c r="F26" s="12">
        <v>57</v>
      </c>
      <c r="G26" s="10">
        <f t="shared" si="0"/>
        <v>59.6</v>
      </c>
      <c r="H26" s="63" t="s">
        <v>23</v>
      </c>
      <c r="I26" s="54"/>
      <c r="J26" s="55"/>
      <c r="K26" s="9">
        <f>COUNTIF(G5:G34,"&gt;1")+COUNTIF(N5:N17,"&gt;1")-SUM(K22:K25)</f>
        <v>6</v>
      </c>
      <c r="L26" s="31" t="s">
        <v>32</v>
      </c>
      <c r="M26" s="33"/>
      <c r="N26" s="7"/>
    </row>
    <row r="27" spans="1:14" ht="15.75" customHeight="1">
      <c r="A27" s="20">
        <v>23</v>
      </c>
      <c r="B27" s="17" t="s">
        <v>56</v>
      </c>
      <c r="C27" s="9">
        <v>60</v>
      </c>
      <c r="D27" s="9"/>
      <c r="E27" s="9"/>
      <c r="F27" s="12">
        <v>53</v>
      </c>
      <c r="G27" s="13">
        <f t="shared" si="0"/>
        <v>54.400000000000006</v>
      </c>
      <c r="H27" s="64" t="s">
        <v>24</v>
      </c>
      <c r="I27" s="37"/>
      <c r="J27" s="43" t="s">
        <v>33</v>
      </c>
      <c r="K27" s="44"/>
      <c r="L27" s="44"/>
      <c r="M27" s="44"/>
      <c r="N27" s="45"/>
    </row>
    <row r="28" spans="1:14" ht="15.75" customHeight="1">
      <c r="A28" s="20">
        <v>24</v>
      </c>
      <c r="B28" s="17" t="s">
        <v>57</v>
      </c>
      <c r="C28" s="9">
        <v>80</v>
      </c>
      <c r="D28" s="9"/>
      <c r="E28" s="9"/>
      <c r="F28" s="9">
        <v>74</v>
      </c>
      <c r="G28" s="10">
        <f t="shared" si="0"/>
        <v>75.2</v>
      </c>
      <c r="H28" s="65"/>
      <c r="I28" s="38"/>
      <c r="J28" s="46"/>
      <c r="K28" s="47"/>
      <c r="L28" s="47"/>
      <c r="M28" s="47"/>
      <c r="N28" s="48"/>
    </row>
    <row r="29" spans="1:14" ht="15.75" customHeight="1">
      <c r="A29" s="20">
        <v>25</v>
      </c>
      <c r="B29" s="17" t="s">
        <v>58</v>
      </c>
      <c r="C29" s="9">
        <v>80</v>
      </c>
      <c r="D29" s="9"/>
      <c r="E29" s="9"/>
      <c r="F29" s="9">
        <v>78</v>
      </c>
      <c r="G29" s="10">
        <f t="shared" si="0"/>
        <v>78.4</v>
      </c>
      <c r="H29" s="64" t="s">
        <v>25</v>
      </c>
      <c r="I29" s="37"/>
      <c r="J29" s="56"/>
      <c r="K29" s="57"/>
      <c r="L29" s="57"/>
      <c r="M29" s="57"/>
      <c r="N29" s="58"/>
    </row>
    <row r="30" spans="1:14" ht="15.75" customHeight="1">
      <c r="A30" s="20">
        <v>26</v>
      </c>
      <c r="B30" s="17" t="s">
        <v>59</v>
      </c>
      <c r="C30" s="9">
        <v>85</v>
      </c>
      <c r="D30" s="9"/>
      <c r="E30" s="9"/>
      <c r="F30" s="9">
        <v>82</v>
      </c>
      <c r="G30" s="10">
        <f t="shared" si="0"/>
        <v>82.60000000000001</v>
      </c>
      <c r="H30" s="65"/>
      <c r="I30" s="38"/>
      <c r="J30" s="57"/>
      <c r="K30" s="57"/>
      <c r="L30" s="57"/>
      <c r="M30" s="57"/>
      <c r="N30" s="58"/>
    </row>
    <row r="31" spans="1:14" ht="15.75" customHeight="1">
      <c r="A31" s="20">
        <v>27</v>
      </c>
      <c r="B31" s="17" t="s">
        <v>60</v>
      </c>
      <c r="C31" s="9">
        <v>70</v>
      </c>
      <c r="D31" s="9"/>
      <c r="E31" s="9"/>
      <c r="F31" s="9">
        <v>66</v>
      </c>
      <c r="G31" s="10">
        <f t="shared" si="0"/>
        <v>66.80000000000001</v>
      </c>
      <c r="H31" s="64" t="s">
        <v>26</v>
      </c>
      <c r="I31" s="37"/>
      <c r="J31" s="56"/>
      <c r="K31" s="57"/>
      <c r="L31" s="57"/>
      <c r="M31" s="57"/>
      <c r="N31" s="58"/>
    </row>
    <row r="32" spans="1:14" ht="15.75" customHeight="1">
      <c r="A32" s="20">
        <v>28</v>
      </c>
      <c r="B32" s="17" t="s">
        <v>61</v>
      </c>
      <c r="C32" s="9">
        <v>90</v>
      </c>
      <c r="D32" s="9"/>
      <c r="E32" s="9"/>
      <c r="F32" s="9">
        <v>88</v>
      </c>
      <c r="G32" s="10">
        <f t="shared" si="0"/>
        <v>88.4</v>
      </c>
      <c r="H32" s="65"/>
      <c r="I32" s="38"/>
      <c r="J32" s="57"/>
      <c r="K32" s="57"/>
      <c r="L32" s="57"/>
      <c r="M32" s="57"/>
      <c r="N32" s="58"/>
    </row>
    <row r="33" spans="1:14" ht="15.75" customHeight="1">
      <c r="A33" s="20">
        <v>29</v>
      </c>
      <c r="B33" s="17" t="s">
        <v>62</v>
      </c>
      <c r="C33" s="9">
        <v>60</v>
      </c>
      <c r="D33" s="9"/>
      <c r="E33" s="9"/>
      <c r="F33" s="12">
        <v>43</v>
      </c>
      <c r="G33" s="13">
        <f t="shared" si="0"/>
        <v>46.4</v>
      </c>
      <c r="H33" s="64" t="s">
        <v>27</v>
      </c>
      <c r="I33" s="37"/>
      <c r="J33" s="56"/>
      <c r="K33" s="57"/>
      <c r="L33" s="57"/>
      <c r="M33" s="57"/>
      <c r="N33" s="58"/>
    </row>
    <row r="34" spans="1:14" ht="15.75" customHeight="1" thickBot="1">
      <c r="A34" s="20">
        <v>30</v>
      </c>
      <c r="B34" s="21" t="s">
        <v>63</v>
      </c>
      <c r="C34" s="11">
        <v>60</v>
      </c>
      <c r="D34" s="11"/>
      <c r="E34" s="11"/>
      <c r="F34" s="23">
        <v>43</v>
      </c>
      <c r="G34" s="24">
        <f t="shared" si="0"/>
        <v>46.4</v>
      </c>
      <c r="H34" s="66"/>
      <c r="I34" s="30"/>
      <c r="J34" s="59"/>
      <c r="K34" s="59"/>
      <c r="L34" s="59"/>
      <c r="M34" s="59"/>
      <c r="N34" s="60"/>
    </row>
  </sheetData>
  <mergeCells count="30">
    <mergeCell ref="B1:N1"/>
    <mergeCell ref="B2:C2"/>
    <mergeCell ref="E2:F2"/>
    <mergeCell ref="J2:L2"/>
    <mergeCell ref="H23:J23"/>
    <mergeCell ref="H33:I34"/>
    <mergeCell ref="J18:N18"/>
    <mergeCell ref="J19:N19"/>
    <mergeCell ref="J20:N20"/>
    <mergeCell ref="L21:N21"/>
    <mergeCell ref="H21:K21"/>
    <mergeCell ref="L25:M25"/>
    <mergeCell ref="L26:M26"/>
    <mergeCell ref="H27:I28"/>
    <mergeCell ref="H24:J24"/>
    <mergeCell ref="H25:J25"/>
    <mergeCell ref="J31:N32"/>
    <mergeCell ref="H29:I30"/>
    <mergeCell ref="H31:I32"/>
    <mergeCell ref="H26:J26"/>
    <mergeCell ref="J33:N34"/>
    <mergeCell ref="J27:N28"/>
    <mergeCell ref="H18:I18"/>
    <mergeCell ref="H19:I19"/>
    <mergeCell ref="H20:I20"/>
    <mergeCell ref="H22:J22"/>
    <mergeCell ref="L22:M22"/>
    <mergeCell ref="L23:M23"/>
    <mergeCell ref="L24:M24"/>
    <mergeCell ref="J29:N30"/>
  </mergeCells>
  <printOptions/>
  <pageMargins left="0.3937007874015748" right="0.3937007874015748" top="0.984251968503937" bottom="0.984251968503937" header="0.5118110236220472" footer="0.5118110236220472"/>
  <pageSetup horizontalDpi="180" verticalDpi="18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范大和</dc:creator>
  <cp:keywords/>
  <dc:description/>
  <cp:lastModifiedBy>MC SYSTEM</cp:lastModifiedBy>
  <cp:lastPrinted>2011-03-02T07:13:08Z</cp:lastPrinted>
  <dcterms:created xsi:type="dcterms:W3CDTF">1999-07-05T00:38:40Z</dcterms:created>
  <dcterms:modified xsi:type="dcterms:W3CDTF">2011-03-02T07:14:17Z</dcterms:modified>
  <cp:category/>
  <cp:version/>
  <cp:contentType/>
  <cp:contentStatus/>
</cp:coreProperties>
</file>